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03" windowHeight="9827" activeTab="0"/>
  </bookViews>
  <sheets>
    <sheet name="普货" sheetId="1" r:id="rId1"/>
    <sheet name="带电" sheetId="2" r:id="rId2"/>
  </sheets>
  <definedNames/>
  <calcPr fullCalcOnLoad="1"/>
</workbook>
</file>

<file path=xl/sharedStrings.xml><?xml version="1.0" encoding="utf-8"?>
<sst xmlns="http://schemas.openxmlformats.org/spreadsheetml/2006/main" count="119" uniqueCount="55">
  <si>
    <t>供应商</t>
  </si>
  <si>
    <t>产品购买网址</t>
  </si>
  <si>
    <t>sku</t>
  </si>
  <si>
    <t>采购价（RMB）</t>
  </si>
  <si>
    <t>国内物流</t>
  </si>
  <si>
    <t>重量</t>
  </si>
  <si>
    <t>中邮单价（美国）</t>
  </si>
  <si>
    <t xml:space="preserve">挂号费
</t>
  </si>
  <si>
    <t>预估国际运费</t>
  </si>
  <si>
    <t>Wish佣金比例</t>
  </si>
  <si>
    <t>成本价
（RMB）</t>
  </si>
  <si>
    <t>利润率</t>
  </si>
  <si>
    <t>售价（RMB）</t>
  </si>
  <si>
    <t>销售利润（RMB）</t>
  </si>
  <si>
    <t>汇率</t>
  </si>
  <si>
    <t>产品售价（USD）</t>
  </si>
  <si>
    <t>折扣</t>
  </si>
  <si>
    <t>MSRP建议零售价
USD</t>
  </si>
  <si>
    <t>实际填写运费</t>
  </si>
  <si>
    <t>实际填写产品售价（USD）</t>
  </si>
  <si>
    <t>A公司名</t>
  </si>
  <si>
    <t>www.adoncn.com</t>
  </si>
  <si>
    <t>P1201</t>
  </si>
  <si>
    <t>P1202</t>
  </si>
  <si>
    <t>P1203</t>
  </si>
  <si>
    <t>Y公司名</t>
  </si>
  <si>
    <t>P1204</t>
  </si>
  <si>
    <t>P1205</t>
  </si>
  <si>
    <t>P1206</t>
  </si>
  <si>
    <t>P1207</t>
  </si>
  <si>
    <t>J公司名</t>
  </si>
  <si>
    <t>P1208</t>
  </si>
  <si>
    <t>P1209</t>
  </si>
  <si>
    <t>P1210</t>
  </si>
  <si>
    <t>X公司名</t>
  </si>
  <si>
    <t>P1211</t>
  </si>
  <si>
    <t>P1212</t>
  </si>
  <si>
    <t>P1213</t>
  </si>
  <si>
    <t>t公司名</t>
  </si>
  <si>
    <t>P1214</t>
  </si>
  <si>
    <t>P1215</t>
  </si>
  <si>
    <t>荷兰单价（加拿大）</t>
  </si>
  <si>
    <t xml:space="preserve">挂号费/杂费
</t>
  </si>
  <si>
    <t>www.1688.com</t>
  </si>
  <si>
    <t>D1201</t>
  </si>
  <si>
    <t>D1202</t>
  </si>
  <si>
    <t>D1203</t>
  </si>
  <si>
    <t>D1204</t>
  </si>
  <si>
    <t>www.taobao.com</t>
  </si>
  <si>
    <t>D1205</t>
  </si>
  <si>
    <t>D1206</t>
  </si>
  <si>
    <t>D1207</t>
  </si>
  <si>
    <t>D1208</t>
  </si>
  <si>
    <t>D1209</t>
  </si>
  <si>
    <t>D1210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</si>
</sst>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_ "/>
  </numFmts>
  <fonts count="23">
    <font>
      <sz val="12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u val="single"/>
      <sz val="11"/>
      <color indexed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13" fillId="4" borderId="1" applyNumberFormat="0" applyAlignment="0" applyProtection="0"/>
    <xf numFmtId="0" fontId="14" fillId="5" borderId="0" applyNumberFormat="0" applyBorder="0" applyAlignment="0" applyProtection="0"/>
    <xf numFmtId="0" fontId="5" fillId="6" borderId="0" applyNumberFormat="0" applyBorder="0" applyAlignment="0" applyProtection="0"/>
    <xf numFmtId="0" fontId="7" fillId="6" borderId="0" applyNumberFormat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7" fillId="0" borderId="4" applyNumberFormat="0" applyFill="0" applyAlignment="0" applyProtection="0"/>
    <xf numFmtId="0" fontId="7" fillId="8" borderId="0" applyNumberFormat="0" applyBorder="0" applyAlignment="0" applyProtection="0"/>
    <xf numFmtId="0" fontId="11" fillId="3" borderId="5" applyNumberFormat="0" applyAlignment="0" applyProtection="0"/>
    <xf numFmtId="0" fontId="7" fillId="4" borderId="0" applyNumberFormat="0" applyBorder="0" applyAlignment="0" applyProtection="0"/>
    <xf numFmtId="0" fontId="8" fillId="3" borderId="1" applyNumberFormat="0" applyAlignment="0" applyProtection="0"/>
    <xf numFmtId="0" fontId="19" fillId="9" borderId="6" applyNumberFormat="0" applyAlignment="0" applyProtection="0"/>
    <xf numFmtId="0" fontId="6" fillId="0" borderId="7" applyNumberFormat="0" applyFill="0" applyAlignment="0" applyProtection="0"/>
    <xf numFmtId="0" fontId="7" fillId="10" borderId="0" applyNumberFormat="0" applyBorder="0" applyAlignment="0" applyProtection="0"/>
    <xf numFmtId="0" fontId="5" fillId="11" borderId="0" applyNumberFormat="0" applyBorder="0" applyAlignment="0" applyProtection="0"/>
    <xf numFmtId="0" fontId="18" fillId="0" borderId="8" applyNumberFormat="0" applyFill="0" applyAlignment="0" applyProtection="0"/>
    <xf numFmtId="0" fontId="16" fillId="11" borderId="0" applyNumberFormat="0" applyBorder="0" applyAlignment="0" applyProtection="0"/>
    <xf numFmtId="0" fontId="10" fillId="12" borderId="0" applyNumberFormat="0" applyBorder="0" applyAlignment="0" applyProtection="0"/>
    <xf numFmtId="0" fontId="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7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7" fillId="16" borderId="0" applyNumberFormat="0" applyBorder="0" applyAlignment="0" applyProtection="0"/>
    <xf numFmtId="0" fontId="5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5" fillId="6" borderId="0" applyNumberFormat="0" applyBorder="0" applyAlignment="0" applyProtection="0"/>
    <xf numFmtId="0" fontId="7" fillId="6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19" borderId="0" xfId="0" applyFont="1" applyFill="1" applyBorder="1" applyAlignment="1">
      <alignment horizontal="center" vertical="center" wrapText="1"/>
    </xf>
    <xf numFmtId="0" fontId="1" fillId="19" borderId="0" xfId="0" applyFont="1" applyFill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11" borderId="0" xfId="0" applyFont="1" applyFill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7" fontId="1" fillId="19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19" borderId="0" xfId="0" applyFont="1" applyFill="1" applyBorder="1" applyAlignment="1">
      <alignment horizontal="center" vertical="center" wrapText="1"/>
    </xf>
    <xf numFmtId="0" fontId="1" fillId="19" borderId="0" xfId="0" applyFont="1" applyFill="1" applyAlignment="1">
      <alignment horizontal="center" vertical="center" wrapText="1"/>
    </xf>
    <xf numFmtId="0" fontId="3" fillId="0" borderId="0" xfId="27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11" borderId="0" xfId="0" applyFont="1" applyFill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7" fontId="1" fillId="19" borderId="0" xfId="0" applyNumberFormat="1" applyFont="1" applyFill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 wrapText="1"/>
    </xf>
    <xf numFmtId="9" fontId="1" fillId="11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9" fontId="1" fillId="0" borderId="0" xfId="0" applyNumberFormat="1" applyFont="1" applyFill="1" applyAlignment="1">
      <alignment horizontal="center" vertical="center" wrapText="1"/>
    </xf>
    <xf numFmtId="178" fontId="1" fillId="0" borderId="0" xfId="0" applyNumberFormat="1" applyFont="1" applyFill="1" applyAlignment="1">
      <alignment horizontal="center" vertical="center" wrapText="1"/>
    </xf>
    <xf numFmtId="0" fontId="1" fillId="12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177" fontId="1" fillId="19" borderId="0" xfId="0" applyNumberFormat="1" applyFont="1" applyFill="1" applyBorder="1" applyAlignment="1">
      <alignment horizontal="center" vertical="center" wrapText="1"/>
    </xf>
    <xf numFmtId="0" fontId="4" fillId="12" borderId="0" xfId="0" applyFont="1" applyFill="1" applyAlignment="1">
      <alignment horizontal="center" vertical="center" wrapText="1"/>
    </xf>
    <xf numFmtId="177" fontId="4" fillId="4" borderId="0" xfId="0" applyNumberFormat="1" applyFont="1" applyFill="1" applyAlignment="1">
      <alignment horizontal="center" vertical="center" wrapText="1"/>
    </xf>
    <xf numFmtId="177" fontId="1" fillId="4" borderId="0" xfId="0" applyNumberFormat="1" applyFont="1" applyFill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标题" xfId="20"/>
    <cellStyle name="Currency [0]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doncn.com" TargetMode="External" /><Relationship Id="rId2" Type="http://schemas.openxmlformats.org/officeDocument/2006/relationships/hyperlink" Target="http://www.adoncn.com" TargetMode="External" /><Relationship Id="rId3" Type="http://schemas.openxmlformats.org/officeDocument/2006/relationships/hyperlink" Target="http://www.adoncn.com" TargetMode="External" /><Relationship Id="rId4" Type="http://schemas.openxmlformats.org/officeDocument/2006/relationships/hyperlink" Target="http://www.adoncn.com" TargetMode="External" /><Relationship Id="rId5" Type="http://schemas.openxmlformats.org/officeDocument/2006/relationships/hyperlink" Target="http://www.adoncn.com" TargetMode="External" /><Relationship Id="rId6" Type="http://schemas.openxmlformats.org/officeDocument/2006/relationships/hyperlink" Target="http://www.adoncn.com" TargetMode="External" /><Relationship Id="rId7" Type="http://schemas.openxmlformats.org/officeDocument/2006/relationships/hyperlink" Target="http://www.adoncn.com" TargetMode="External" /><Relationship Id="rId8" Type="http://schemas.openxmlformats.org/officeDocument/2006/relationships/hyperlink" Target="http://www.adoncn.com" TargetMode="External" /><Relationship Id="rId9" Type="http://schemas.openxmlformats.org/officeDocument/2006/relationships/hyperlink" Target="http://www.adoncn.com" TargetMode="External" /><Relationship Id="rId10" Type="http://schemas.openxmlformats.org/officeDocument/2006/relationships/hyperlink" Target="http://www.adoncn.com" TargetMode="External" /><Relationship Id="rId11" Type="http://schemas.openxmlformats.org/officeDocument/2006/relationships/hyperlink" Target="http://www.adoncn.com" TargetMode="External" /><Relationship Id="rId12" Type="http://schemas.openxmlformats.org/officeDocument/2006/relationships/hyperlink" Target="http://www.adoncn.com" TargetMode="External" /><Relationship Id="rId13" Type="http://schemas.openxmlformats.org/officeDocument/2006/relationships/hyperlink" Target="http://www.adoncn.com" TargetMode="External" /><Relationship Id="rId14" Type="http://schemas.openxmlformats.org/officeDocument/2006/relationships/hyperlink" Target="http://www.adoncn.com" TargetMode="External" /><Relationship Id="rId15" Type="http://schemas.openxmlformats.org/officeDocument/2006/relationships/hyperlink" Target="http://www.adoncn.com" TargetMode="External" /><Relationship Id="rId16" Type="http://schemas.openxmlformats.org/officeDocument/2006/relationships/hyperlink" Target="http://www.adoncn.com" TargetMode="External" /><Relationship Id="rId17" Type="http://schemas.openxmlformats.org/officeDocument/2006/relationships/hyperlink" Target="http://www.adoncn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1688.com" TargetMode="External" /><Relationship Id="rId2" Type="http://schemas.openxmlformats.org/officeDocument/2006/relationships/hyperlink" Target="http://www.1688.com" TargetMode="External" /><Relationship Id="rId3" Type="http://schemas.openxmlformats.org/officeDocument/2006/relationships/hyperlink" Target="http://www.1688.com" TargetMode="External" /><Relationship Id="rId4" Type="http://schemas.openxmlformats.org/officeDocument/2006/relationships/hyperlink" Target="http://www.1688.com" TargetMode="External" /><Relationship Id="rId5" Type="http://schemas.openxmlformats.org/officeDocument/2006/relationships/hyperlink" Target="http://www.taobao.com" TargetMode="External" /><Relationship Id="rId6" Type="http://schemas.openxmlformats.org/officeDocument/2006/relationships/hyperlink" Target="http://www.taobao.com" TargetMode="External" /><Relationship Id="rId7" Type="http://schemas.openxmlformats.org/officeDocument/2006/relationships/hyperlink" Target="http://www.taobao.com" TargetMode="External" /><Relationship Id="rId8" Type="http://schemas.openxmlformats.org/officeDocument/2006/relationships/hyperlink" Target="http://www.taobao.com" TargetMode="External" /><Relationship Id="rId9" Type="http://schemas.openxmlformats.org/officeDocument/2006/relationships/hyperlink" Target="http://www.taobao.com" TargetMode="External" /><Relationship Id="rId10" Type="http://schemas.openxmlformats.org/officeDocument/2006/relationships/hyperlink" Target="http://www.taoba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="115" zoomScaleNormal="115" zoomScaleSheetLayoutView="100" workbookViewId="0" topLeftCell="A1">
      <pane ySplit="1" topLeftCell="A2" activePane="bottomLeft" state="frozen"/>
      <selection pane="bottomLeft" activeCell="C17" sqref="C17"/>
    </sheetView>
  </sheetViews>
  <sheetFormatPr defaultColWidth="9.00390625" defaultRowHeight="14.25"/>
  <cols>
    <col min="1" max="1" width="8.875" style="1" customWidth="1"/>
    <col min="2" max="2" width="14.375" style="2" customWidth="1"/>
    <col min="3" max="3" width="10.125" style="3" customWidth="1"/>
    <col min="4" max="4" width="6.00390625" style="4" customWidth="1"/>
    <col min="5" max="5" width="4.875" style="3" customWidth="1"/>
    <col min="6" max="6" width="4.75390625" style="5" customWidth="1"/>
    <col min="7" max="7" width="6.875" style="3" customWidth="1"/>
    <col min="8" max="8" width="4.25390625" style="3" customWidth="1"/>
    <col min="9" max="9" width="4.625" style="3" customWidth="1"/>
    <col min="10" max="10" width="4.25390625" style="3" customWidth="1"/>
    <col min="11" max="11" width="5.875" style="6" customWidth="1"/>
    <col min="12" max="12" width="5.125" style="7" customWidth="1"/>
    <col min="13" max="13" width="6.25390625" style="8" customWidth="1"/>
    <col min="14" max="14" width="6.00390625" style="9" customWidth="1"/>
    <col min="15" max="15" width="4.25390625" style="3" customWidth="1"/>
    <col min="16" max="16" width="7.50390625" style="10" customWidth="1"/>
    <col min="17" max="17" width="5.50390625" style="11" customWidth="1"/>
    <col min="18" max="18" width="7.375" style="12" customWidth="1"/>
    <col min="19" max="19" width="5.125" style="30" customWidth="1"/>
    <col min="20" max="20" width="9.00390625" style="31" customWidth="1"/>
    <col min="21" max="252" width="9.00390625" style="3" customWidth="1"/>
  </cols>
  <sheetData>
    <row r="1" spans="1:20" ht="42.75" customHeight="1">
      <c r="A1" s="13" t="s">
        <v>0</v>
      </c>
      <c r="B1" s="14" t="s">
        <v>1</v>
      </c>
      <c r="C1" s="15" t="s">
        <v>2</v>
      </c>
      <c r="D1" s="16" t="s">
        <v>3</v>
      </c>
      <c r="E1" s="15" t="s">
        <v>4</v>
      </c>
      <c r="F1" s="17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19" t="s">
        <v>10</v>
      </c>
      <c r="L1" s="20" t="s">
        <v>11</v>
      </c>
      <c r="M1" s="21" t="s">
        <v>12</v>
      </c>
      <c r="N1" s="22" t="s">
        <v>13</v>
      </c>
      <c r="O1" s="15" t="s">
        <v>14</v>
      </c>
      <c r="P1" s="23" t="s">
        <v>15</v>
      </c>
      <c r="Q1" s="26" t="s">
        <v>16</v>
      </c>
      <c r="R1" s="27" t="s">
        <v>17</v>
      </c>
      <c r="S1" s="33" t="s">
        <v>18</v>
      </c>
      <c r="T1" s="34" t="s">
        <v>19</v>
      </c>
    </row>
    <row r="2" spans="1:20" ht="15">
      <c r="A2" s="1" t="s">
        <v>20</v>
      </c>
      <c r="B2" s="18" t="s">
        <v>21</v>
      </c>
      <c r="C2" s="3" t="s">
        <v>22</v>
      </c>
      <c r="D2" s="4">
        <v>20</v>
      </c>
      <c r="E2" s="3">
        <v>3</v>
      </c>
      <c r="F2" s="5">
        <v>0.32</v>
      </c>
      <c r="G2" s="15">
        <v>86</v>
      </c>
      <c r="H2" s="15">
        <v>8</v>
      </c>
      <c r="I2" s="3">
        <f aca="true" t="shared" si="0" ref="I2:I18">G2*F2+H2</f>
        <v>35.519999999999996</v>
      </c>
      <c r="J2" s="24">
        <v>0.15</v>
      </c>
      <c r="K2" s="6">
        <f>(D2+E2+I2)/(1-J2)</f>
        <v>68.84705882352941</v>
      </c>
      <c r="L2" s="25">
        <v>0.15</v>
      </c>
      <c r="M2" s="8">
        <f>(D2+E2+I2)/(1-L2)/(1-J2)</f>
        <v>80.99653979238754</v>
      </c>
      <c r="N2" s="9">
        <f aca="true" t="shared" si="1" ref="N2:N18">M2*L2</f>
        <v>12.14948096885813</v>
      </c>
      <c r="O2" s="3">
        <v>6.35</v>
      </c>
      <c r="P2" s="32">
        <f>M2/O2</f>
        <v>12.755360597226385</v>
      </c>
      <c r="Q2" s="28">
        <v>0.6</v>
      </c>
      <c r="R2" s="29">
        <f>P2/(1-Q2)</f>
        <v>31.888401493065963</v>
      </c>
      <c r="S2" s="30">
        <v>1.49</v>
      </c>
      <c r="T2" s="35">
        <f>P2-S2</f>
        <v>11.265360597226385</v>
      </c>
    </row>
    <row r="3" spans="1:20" ht="15">
      <c r="A3" s="1" t="s">
        <v>20</v>
      </c>
      <c r="B3" s="18" t="s">
        <v>21</v>
      </c>
      <c r="C3" s="3" t="s">
        <v>23</v>
      </c>
      <c r="D3" s="4">
        <v>8</v>
      </c>
      <c r="E3" s="3">
        <v>1</v>
      </c>
      <c r="F3" s="5">
        <v>0.32</v>
      </c>
      <c r="G3" s="15">
        <v>86</v>
      </c>
      <c r="H3" s="15">
        <v>8</v>
      </c>
      <c r="I3" s="3">
        <f t="shared" si="0"/>
        <v>35.519999999999996</v>
      </c>
      <c r="J3" s="24">
        <v>0.15</v>
      </c>
      <c r="K3" s="6">
        <f aca="true" t="shared" si="2" ref="K3:K18">(D3+E3+I3)/(1-J3)</f>
        <v>52.37647058823529</v>
      </c>
      <c r="L3" s="25">
        <v>0.25</v>
      </c>
      <c r="M3" s="8">
        <f aca="true" t="shared" si="3" ref="M3:M18">(D3+E3+I3)/(1-L3)/(1-J3)</f>
        <v>69.83529411764705</v>
      </c>
      <c r="N3" s="9">
        <f t="shared" si="1"/>
        <v>17.458823529411763</v>
      </c>
      <c r="O3" s="3">
        <v>6.35</v>
      </c>
      <c r="P3" s="32">
        <f aca="true" t="shared" si="4" ref="P3:P18">M3/O3</f>
        <v>10.997684113015284</v>
      </c>
      <c r="Q3" s="28">
        <v>0.6</v>
      </c>
      <c r="R3" s="29">
        <f aca="true" t="shared" si="5" ref="R3:R18">P3/(1-Q3)</f>
        <v>27.49421028253821</v>
      </c>
      <c r="S3" s="30">
        <v>2</v>
      </c>
      <c r="T3" s="35">
        <f aca="true" t="shared" si="6" ref="T3:T18">P3-S3</f>
        <v>8.997684113015284</v>
      </c>
    </row>
    <row r="4" spans="1:20" ht="15">
      <c r="A4" s="1" t="s">
        <v>20</v>
      </c>
      <c r="B4" s="18" t="s">
        <v>21</v>
      </c>
      <c r="C4" s="3" t="s">
        <v>24</v>
      </c>
      <c r="D4" s="4">
        <v>42</v>
      </c>
      <c r="E4" s="3">
        <v>5</v>
      </c>
      <c r="F4" s="5">
        <v>0.26</v>
      </c>
      <c r="G4" s="15">
        <v>86</v>
      </c>
      <c r="H4" s="15">
        <v>8</v>
      </c>
      <c r="I4" s="3">
        <f t="shared" si="0"/>
        <v>30.36</v>
      </c>
      <c r="J4" s="24">
        <v>0.15</v>
      </c>
      <c r="K4" s="6">
        <f t="shared" si="2"/>
        <v>91.01176470588236</v>
      </c>
      <c r="L4" s="25">
        <v>0.3</v>
      </c>
      <c r="M4" s="8">
        <f t="shared" si="3"/>
        <v>130.0168067226891</v>
      </c>
      <c r="N4" s="9">
        <f t="shared" si="1"/>
        <v>39.005042016806726</v>
      </c>
      <c r="O4" s="3">
        <v>6.35</v>
      </c>
      <c r="P4" s="32">
        <f t="shared" si="4"/>
        <v>20.475087672864426</v>
      </c>
      <c r="Q4" s="28">
        <v>0.6</v>
      </c>
      <c r="R4" s="29">
        <f t="shared" si="5"/>
        <v>51.18771918216106</v>
      </c>
      <c r="S4" s="30">
        <v>3</v>
      </c>
      <c r="T4" s="35">
        <f t="shared" si="6"/>
        <v>17.475087672864426</v>
      </c>
    </row>
    <row r="5" spans="1:20" ht="15">
      <c r="A5" s="1" t="s">
        <v>25</v>
      </c>
      <c r="B5" s="18" t="s">
        <v>21</v>
      </c>
      <c r="C5" s="3" t="s">
        <v>26</v>
      </c>
      <c r="D5" s="4">
        <v>70</v>
      </c>
      <c r="E5" s="3">
        <v>5</v>
      </c>
      <c r="F5" s="5">
        <v>0.15</v>
      </c>
      <c r="G5" s="15">
        <v>86</v>
      </c>
      <c r="H5" s="15">
        <v>8</v>
      </c>
      <c r="I5" s="3">
        <f t="shared" si="0"/>
        <v>20.9</v>
      </c>
      <c r="J5" s="24">
        <v>0.15</v>
      </c>
      <c r="K5" s="6">
        <f t="shared" si="2"/>
        <v>112.82352941176471</v>
      </c>
      <c r="L5" s="25">
        <v>0.15</v>
      </c>
      <c r="M5" s="8">
        <f t="shared" si="3"/>
        <v>132.73356401384083</v>
      </c>
      <c r="N5" s="9">
        <f t="shared" si="1"/>
        <v>19.910034602076124</v>
      </c>
      <c r="O5" s="3">
        <v>6.35</v>
      </c>
      <c r="P5" s="32">
        <f t="shared" si="4"/>
        <v>20.90292346674659</v>
      </c>
      <c r="Q5" s="28">
        <v>0.6</v>
      </c>
      <c r="R5" s="29">
        <f t="shared" si="5"/>
        <v>52.25730866686647</v>
      </c>
      <c r="S5" s="30">
        <v>3</v>
      </c>
      <c r="T5" s="35">
        <f t="shared" si="6"/>
        <v>17.90292346674659</v>
      </c>
    </row>
    <row r="6" spans="1:20" ht="15">
      <c r="A6" s="1" t="s">
        <v>25</v>
      </c>
      <c r="B6" s="18" t="s">
        <v>21</v>
      </c>
      <c r="C6" s="3" t="s">
        <v>27</v>
      </c>
      <c r="D6" s="4">
        <v>73</v>
      </c>
      <c r="E6" s="3">
        <v>8</v>
      </c>
      <c r="F6" s="5">
        <v>0.32</v>
      </c>
      <c r="G6" s="15">
        <v>86</v>
      </c>
      <c r="H6" s="15">
        <v>8</v>
      </c>
      <c r="I6" s="3">
        <f t="shared" si="0"/>
        <v>35.519999999999996</v>
      </c>
      <c r="J6" s="24">
        <v>0.15</v>
      </c>
      <c r="K6" s="6">
        <f t="shared" si="2"/>
        <v>137.08235294117648</v>
      </c>
      <c r="L6" s="25">
        <v>0.15</v>
      </c>
      <c r="M6" s="8">
        <f t="shared" si="3"/>
        <v>161.2733564013841</v>
      </c>
      <c r="N6" s="9">
        <f t="shared" si="1"/>
        <v>24.191003460207614</v>
      </c>
      <c r="O6" s="3">
        <v>6.35</v>
      </c>
      <c r="P6" s="32">
        <f t="shared" si="4"/>
        <v>25.397378960847888</v>
      </c>
      <c r="Q6" s="28">
        <v>0.6</v>
      </c>
      <c r="R6" s="29">
        <f t="shared" si="5"/>
        <v>63.49344740211972</v>
      </c>
      <c r="S6" s="30">
        <v>3</v>
      </c>
      <c r="T6" s="35">
        <f t="shared" si="6"/>
        <v>22.397378960847888</v>
      </c>
    </row>
    <row r="7" spans="1:20" ht="15">
      <c r="A7" s="1" t="s">
        <v>25</v>
      </c>
      <c r="B7" s="18" t="s">
        <v>21</v>
      </c>
      <c r="C7" s="3" t="s">
        <v>28</v>
      </c>
      <c r="D7" s="4">
        <v>55</v>
      </c>
      <c r="E7" s="3">
        <v>0</v>
      </c>
      <c r="F7" s="5">
        <v>0.35</v>
      </c>
      <c r="G7" s="15">
        <v>86</v>
      </c>
      <c r="H7" s="15">
        <v>8</v>
      </c>
      <c r="I7" s="3">
        <f t="shared" si="0"/>
        <v>38.099999999999994</v>
      </c>
      <c r="J7" s="24">
        <v>0.15</v>
      </c>
      <c r="K7" s="6">
        <f t="shared" si="2"/>
        <v>109.52941176470588</v>
      </c>
      <c r="L7" s="25">
        <v>0.15</v>
      </c>
      <c r="M7" s="8">
        <f t="shared" si="3"/>
        <v>128.85813148788927</v>
      </c>
      <c r="N7" s="9">
        <f t="shared" si="1"/>
        <v>19.32871972318339</v>
      </c>
      <c r="O7" s="3">
        <v>6.35</v>
      </c>
      <c r="P7" s="32">
        <f t="shared" si="4"/>
        <v>20.292619131951067</v>
      </c>
      <c r="Q7" s="28">
        <v>0.7</v>
      </c>
      <c r="R7" s="29">
        <f t="shared" si="5"/>
        <v>67.64206377317021</v>
      </c>
      <c r="S7" s="30">
        <v>3</v>
      </c>
      <c r="T7" s="35">
        <f t="shared" si="6"/>
        <v>17.292619131951067</v>
      </c>
    </row>
    <row r="8" spans="1:20" ht="15">
      <c r="A8" s="1" t="s">
        <v>25</v>
      </c>
      <c r="B8" s="18" t="s">
        <v>21</v>
      </c>
      <c r="C8" s="3" t="s">
        <v>29</v>
      </c>
      <c r="D8" s="4">
        <v>97</v>
      </c>
      <c r="E8" s="3">
        <v>0</v>
      </c>
      <c r="F8" s="5">
        <v>0.48</v>
      </c>
      <c r="G8" s="15">
        <v>86</v>
      </c>
      <c r="H8" s="15">
        <v>8</v>
      </c>
      <c r="I8" s="3">
        <f t="shared" si="0"/>
        <v>49.28</v>
      </c>
      <c r="J8" s="24">
        <v>0.15</v>
      </c>
      <c r="K8" s="6">
        <f t="shared" si="2"/>
        <v>172.09411764705882</v>
      </c>
      <c r="L8" s="25">
        <v>0.2</v>
      </c>
      <c r="M8" s="8">
        <f t="shared" si="3"/>
        <v>215.11764705882354</v>
      </c>
      <c r="N8" s="9">
        <f t="shared" si="1"/>
        <v>43.02352941176471</v>
      </c>
      <c r="O8" s="3">
        <v>6.35</v>
      </c>
      <c r="P8" s="32">
        <f t="shared" si="4"/>
        <v>33.87679481241316</v>
      </c>
      <c r="Q8" s="28">
        <v>0.7</v>
      </c>
      <c r="R8" s="29">
        <f t="shared" si="5"/>
        <v>112.92264937471052</v>
      </c>
      <c r="S8" s="30">
        <v>3</v>
      </c>
      <c r="T8" s="35">
        <f t="shared" si="6"/>
        <v>30.87679481241316</v>
      </c>
    </row>
    <row r="9" spans="1:20" ht="15">
      <c r="A9" s="1" t="s">
        <v>30</v>
      </c>
      <c r="B9" s="18" t="s">
        <v>21</v>
      </c>
      <c r="C9" s="3" t="s">
        <v>31</v>
      </c>
      <c r="D9" s="4">
        <v>73</v>
      </c>
      <c r="E9" s="3">
        <v>8</v>
      </c>
      <c r="F9" s="5">
        <v>0.32</v>
      </c>
      <c r="G9" s="15">
        <v>83</v>
      </c>
      <c r="H9" s="15">
        <v>0</v>
      </c>
      <c r="I9" s="3">
        <f t="shared" si="0"/>
        <v>26.560000000000002</v>
      </c>
      <c r="J9" s="24">
        <v>0.15</v>
      </c>
      <c r="K9" s="6">
        <f t="shared" si="2"/>
        <v>126.54117647058824</v>
      </c>
      <c r="L9" s="25">
        <v>0.2</v>
      </c>
      <c r="M9" s="8">
        <f t="shared" si="3"/>
        <v>158.17647058823528</v>
      </c>
      <c r="N9" s="9">
        <f t="shared" si="1"/>
        <v>31.635294117647057</v>
      </c>
      <c r="O9" s="3">
        <v>6.35</v>
      </c>
      <c r="P9" s="32">
        <f t="shared" si="4"/>
        <v>24.90968040759611</v>
      </c>
      <c r="Q9" s="28">
        <v>0.6</v>
      </c>
      <c r="R9" s="29">
        <f t="shared" si="5"/>
        <v>62.27420101899027</v>
      </c>
      <c r="S9" s="30">
        <v>3</v>
      </c>
      <c r="T9" s="35">
        <f t="shared" si="6"/>
        <v>21.90968040759611</v>
      </c>
    </row>
    <row r="10" spans="1:20" ht="15">
      <c r="A10" s="1" t="s">
        <v>30</v>
      </c>
      <c r="B10" s="18" t="s">
        <v>21</v>
      </c>
      <c r="C10" s="3" t="s">
        <v>32</v>
      </c>
      <c r="D10" s="4">
        <v>55</v>
      </c>
      <c r="E10" s="3">
        <v>0</v>
      </c>
      <c r="F10" s="5">
        <v>0.35</v>
      </c>
      <c r="G10" s="15">
        <v>83</v>
      </c>
      <c r="H10" s="15">
        <v>0</v>
      </c>
      <c r="I10" s="3">
        <f t="shared" si="0"/>
        <v>29.049999999999997</v>
      </c>
      <c r="J10" s="24">
        <v>0.15</v>
      </c>
      <c r="K10" s="6">
        <f t="shared" si="2"/>
        <v>98.88235294117646</v>
      </c>
      <c r="L10" s="25">
        <v>0.2</v>
      </c>
      <c r="M10" s="8">
        <f t="shared" si="3"/>
        <v>123.60294117647058</v>
      </c>
      <c r="N10" s="9">
        <f t="shared" si="1"/>
        <v>24.720588235294116</v>
      </c>
      <c r="O10" s="3">
        <v>6.35</v>
      </c>
      <c r="P10" s="32">
        <f t="shared" si="4"/>
        <v>19.4650301065308</v>
      </c>
      <c r="Q10" s="28">
        <v>0.7</v>
      </c>
      <c r="R10" s="29">
        <f t="shared" si="5"/>
        <v>64.88343368843599</v>
      </c>
      <c r="S10" s="30">
        <v>3</v>
      </c>
      <c r="T10" s="35">
        <f t="shared" si="6"/>
        <v>16.4650301065308</v>
      </c>
    </row>
    <row r="11" spans="1:20" ht="15">
      <c r="A11" s="1" t="s">
        <v>30</v>
      </c>
      <c r="B11" s="18" t="s">
        <v>21</v>
      </c>
      <c r="C11" s="3" t="s">
        <v>33</v>
      </c>
      <c r="D11" s="4">
        <v>97</v>
      </c>
      <c r="E11" s="3">
        <v>0</v>
      </c>
      <c r="F11" s="5">
        <v>0.48</v>
      </c>
      <c r="G11" s="15">
        <v>83</v>
      </c>
      <c r="H11" s="15">
        <v>0</v>
      </c>
      <c r="I11" s="3">
        <f t="shared" si="0"/>
        <v>39.839999999999996</v>
      </c>
      <c r="J11" s="24">
        <v>0.15</v>
      </c>
      <c r="K11" s="6">
        <f t="shared" si="2"/>
        <v>160.98823529411766</v>
      </c>
      <c r="L11" s="25">
        <v>0.2</v>
      </c>
      <c r="M11" s="8">
        <f t="shared" si="3"/>
        <v>201.23529411764704</v>
      </c>
      <c r="N11" s="9">
        <f t="shared" si="1"/>
        <v>40.247058823529414</v>
      </c>
      <c r="O11" s="3">
        <v>6.35</v>
      </c>
      <c r="P11" s="32">
        <f t="shared" si="4"/>
        <v>31.690597498842056</v>
      </c>
      <c r="Q11" s="28">
        <v>0.7</v>
      </c>
      <c r="R11" s="29">
        <f t="shared" si="5"/>
        <v>105.63532499614017</v>
      </c>
      <c r="S11" s="30">
        <v>3</v>
      </c>
      <c r="T11" s="35">
        <f t="shared" si="6"/>
        <v>28.690597498842056</v>
      </c>
    </row>
    <row r="12" spans="1:20" ht="15">
      <c r="A12" s="1" t="s">
        <v>34</v>
      </c>
      <c r="B12" s="18" t="s">
        <v>21</v>
      </c>
      <c r="C12" s="3" t="s">
        <v>35</v>
      </c>
      <c r="D12" s="4">
        <v>47</v>
      </c>
      <c r="E12" s="3">
        <v>0</v>
      </c>
      <c r="F12" s="5">
        <v>0.45</v>
      </c>
      <c r="G12" s="15">
        <v>83</v>
      </c>
      <c r="H12" s="15">
        <v>0</v>
      </c>
      <c r="I12" s="3">
        <f t="shared" si="0"/>
        <v>37.35</v>
      </c>
      <c r="J12" s="24">
        <v>0.15</v>
      </c>
      <c r="K12" s="6">
        <f t="shared" si="2"/>
        <v>99.23529411764706</v>
      </c>
      <c r="L12" s="25">
        <v>0.2</v>
      </c>
      <c r="M12" s="8">
        <f t="shared" si="3"/>
        <v>124.04411764705881</v>
      </c>
      <c r="N12" s="9">
        <f t="shared" si="1"/>
        <v>24.808823529411764</v>
      </c>
      <c r="O12" s="3">
        <v>6.35</v>
      </c>
      <c r="P12" s="32">
        <f t="shared" si="4"/>
        <v>19.534506716072254</v>
      </c>
      <c r="Q12" s="28">
        <v>0.7</v>
      </c>
      <c r="R12" s="29">
        <f t="shared" si="5"/>
        <v>65.1150223869075</v>
      </c>
      <c r="S12" s="30">
        <v>3</v>
      </c>
      <c r="T12" s="35">
        <f t="shared" si="6"/>
        <v>16.534506716072254</v>
      </c>
    </row>
    <row r="13" spans="1:20" ht="15">
      <c r="A13" s="1" t="s">
        <v>34</v>
      </c>
      <c r="B13" s="18" t="s">
        <v>21</v>
      </c>
      <c r="C13" s="3" t="s">
        <v>36</v>
      </c>
      <c r="D13" s="4">
        <v>55</v>
      </c>
      <c r="E13" s="3">
        <v>0</v>
      </c>
      <c r="F13" s="5">
        <v>0.49</v>
      </c>
      <c r="G13" s="15">
        <v>83</v>
      </c>
      <c r="H13" s="15">
        <v>0</v>
      </c>
      <c r="I13" s="3">
        <f t="shared" si="0"/>
        <v>40.67</v>
      </c>
      <c r="J13" s="24">
        <v>0.15</v>
      </c>
      <c r="K13" s="6">
        <f t="shared" si="2"/>
        <v>112.5529411764706</v>
      </c>
      <c r="L13" s="25">
        <v>0.2</v>
      </c>
      <c r="M13" s="8">
        <f t="shared" si="3"/>
        <v>140.69117647058823</v>
      </c>
      <c r="N13" s="9">
        <f t="shared" si="1"/>
        <v>28.13823529411765</v>
      </c>
      <c r="O13" s="3">
        <v>6.35</v>
      </c>
      <c r="P13" s="32">
        <f t="shared" si="4"/>
        <v>22.1560907827698</v>
      </c>
      <c r="Q13" s="28">
        <v>0.7</v>
      </c>
      <c r="R13" s="29">
        <f t="shared" si="5"/>
        <v>73.853635942566</v>
      </c>
      <c r="S13" s="30">
        <v>3</v>
      </c>
      <c r="T13" s="35">
        <f t="shared" si="6"/>
        <v>19.1560907827698</v>
      </c>
    </row>
    <row r="14" spans="1:20" ht="15">
      <c r="A14" s="1" t="s">
        <v>34</v>
      </c>
      <c r="B14" s="18" t="s">
        <v>21</v>
      </c>
      <c r="C14" s="3" t="s">
        <v>37</v>
      </c>
      <c r="D14" s="4">
        <v>57</v>
      </c>
      <c r="E14" s="3">
        <v>0</v>
      </c>
      <c r="F14" s="5">
        <v>0.45</v>
      </c>
      <c r="G14" s="15">
        <v>83</v>
      </c>
      <c r="H14" s="15">
        <v>0</v>
      </c>
      <c r="I14" s="3">
        <f t="shared" si="0"/>
        <v>37.35</v>
      </c>
      <c r="J14" s="24">
        <v>0.15</v>
      </c>
      <c r="K14" s="6">
        <f t="shared" si="2"/>
        <v>111</v>
      </c>
      <c r="L14" s="25">
        <v>0.2</v>
      </c>
      <c r="M14" s="8">
        <f t="shared" si="3"/>
        <v>138.75</v>
      </c>
      <c r="N14" s="9">
        <f t="shared" si="1"/>
        <v>27.75</v>
      </c>
      <c r="O14" s="3">
        <v>6.35</v>
      </c>
      <c r="P14" s="32">
        <f t="shared" si="4"/>
        <v>21.850393700787404</v>
      </c>
      <c r="Q14" s="28">
        <v>0.7</v>
      </c>
      <c r="R14" s="29">
        <f t="shared" si="5"/>
        <v>72.83464566929133</v>
      </c>
      <c r="S14" s="30">
        <v>3</v>
      </c>
      <c r="T14" s="35">
        <f t="shared" si="6"/>
        <v>18.850393700787404</v>
      </c>
    </row>
    <row r="15" spans="1:20" ht="15">
      <c r="A15" s="1" t="s">
        <v>38</v>
      </c>
      <c r="B15" s="18" t="s">
        <v>21</v>
      </c>
      <c r="C15" s="3" t="s">
        <v>39</v>
      </c>
      <c r="D15" s="4">
        <v>78</v>
      </c>
      <c r="E15" s="3">
        <v>0</v>
      </c>
      <c r="F15" s="5">
        <v>0.58</v>
      </c>
      <c r="G15" s="15">
        <v>83</v>
      </c>
      <c r="H15" s="15">
        <v>0</v>
      </c>
      <c r="I15" s="3">
        <f t="shared" si="0"/>
        <v>48.13999999999999</v>
      </c>
      <c r="J15" s="24">
        <v>0.15</v>
      </c>
      <c r="K15" s="6">
        <f t="shared" si="2"/>
        <v>148.39999999999998</v>
      </c>
      <c r="L15" s="25">
        <v>0.3</v>
      </c>
      <c r="M15" s="8">
        <f t="shared" si="3"/>
        <v>212</v>
      </c>
      <c r="N15" s="9">
        <f t="shared" si="1"/>
        <v>63.599999999999994</v>
      </c>
      <c r="O15" s="3">
        <v>6.35</v>
      </c>
      <c r="P15" s="32">
        <f t="shared" si="4"/>
        <v>33.38582677165355</v>
      </c>
      <c r="Q15" s="28">
        <v>0.7</v>
      </c>
      <c r="R15" s="29">
        <f t="shared" si="5"/>
        <v>111.28608923884515</v>
      </c>
      <c r="S15" s="30">
        <v>4</v>
      </c>
      <c r="T15" s="35">
        <f t="shared" si="6"/>
        <v>29.385826771653548</v>
      </c>
    </row>
    <row r="16" spans="1:20" ht="15">
      <c r="A16" s="1" t="s">
        <v>38</v>
      </c>
      <c r="B16" s="18" t="s">
        <v>21</v>
      </c>
      <c r="C16" s="3" t="s">
        <v>40</v>
      </c>
      <c r="D16" s="4">
        <v>98</v>
      </c>
      <c r="E16" s="3">
        <v>0</v>
      </c>
      <c r="F16" s="5">
        <v>0.68</v>
      </c>
      <c r="G16" s="15">
        <v>83</v>
      </c>
      <c r="H16" s="15">
        <v>0</v>
      </c>
      <c r="I16" s="3">
        <f t="shared" si="0"/>
        <v>56.440000000000005</v>
      </c>
      <c r="J16" s="24">
        <v>0.15</v>
      </c>
      <c r="K16" s="6">
        <f t="shared" si="2"/>
        <v>181.69411764705882</v>
      </c>
      <c r="L16" s="25">
        <v>0.4</v>
      </c>
      <c r="M16" s="8">
        <f t="shared" si="3"/>
        <v>302.82352941176475</v>
      </c>
      <c r="N16" s="9">
        <f t="shared" si="1"/>
        <v>121.1294117647059</v>
      </c>
      <c r="O16" s="3">
        <v>6.35</v>
      </c>
      <c r="P16" s="32">
        <f t="shared" si="4"/>
        <v>47.688744789254294</v>
      </c>
      <c r="Q16" s="28">
        <v>0.7</v>
      </c>
      <c r="R16" s="29">
        <f t="shared" si="5"/>
        <v>158.96248263084763</v>
      </c>
      <c r="S16" s="30">
        <v>4</v>
      </c>
      <c r="T16" s="35">
        <f t="shared" si="6"/>
        <v>43.688744789254294</v>
      </c>
    </row>
    <row r="17" spans="1:20" ht="15">
      <c r="A17" s="1" t="s">
        <v>38</v>
      </c>
      <c r="B17" s="18" t="s">
        <v>21</v>
      </c>
      <c r="C17" s="3" t="s">
        <v>39</v>
      </c>
      <c r="D17" s="4">
        <v>78</v>
      </c>
      <c r="E17" s="3">
        <v>0</v>
      </c>
      <c r="F17" s="5">
        <v>0.58</v>
      </c>
      <c r="G17" s="15">
        <v>83</v>
      </c>
      <c r="H17" s="15">
        <v>0</v>
      </c>
      <c r="I17" s="3">
        <f t="shared" si="0"/>
        <v>48.13999999999999</v>
      </c>
      <c r="J17" s="24">
        <v>0.15</v>
      </c>
      <c r="K17" s="6">
        <f t="shared" si="2"/>
        <v>148.39999999999998</v>
      </c>
      <c r="L17" s="25">
        <v>0.3</v>
      </c>
      <c r="M17" s="8">
        <f t="shared" si="3"/>
        <v>212</v>
      </c>
      <c r="N17" s="9">
        <f t="shared" si="1"/>
        <v>63.599999999999994</v>
      </c>
      <c r="O17" s="3">
        <v>6.35</v>
      </c>
      <c r="P17" s="32">
        <f t="shared" si="4"/>
        <v>33.38582677165355</v>
      </c>
      <c r="Q17" s="28">
        <v>0.7</v>
      </c>
      <c r="R17" s="29">
        <f t="shared" si="5"/>
        <v>111.28608923884515</v>
      </c>
      <c r="S17" s="30">
        <v>4</v>
      </c>
      <c r="T17" s="35">
        <f t="shared" si="6"/>
        <v>29.385826771653548</v>
      </c>
    </row>
    <row r="18" spans="1:20" ht="15">
      <c r="A18" s="1" t="s">
        <v>38</v>
      </c>
      <c r="B18" s="18" t="s">
        <v>21</v>
      </c>
      <c r="C18" s="3" t="s">
        <v>40</v>
      </c>
      <c r="D18" s="4">
        <v>98</v>
      </c>
      <c r="E18" s="3">
        <v>0</v>
      </c>
      <c r="F18" s="5">
        <v>0.68</v>
      </c>
      <c r="G18" s="15">
        <v>83</v>
      </c>
      <c r="H18" s="15">
        <v>0</v>
      </c>
      <c r="I18" s="3">
        <f t="shared" si="0"/>
        <v>56.440000000000005</v>
      </c>
      <c r="J18" s="24">
        <v>0.15</v>
      </c>
      <c r="K18" s="6">
        <f t="shared" si="2"/>
        <v>181.69411764705882</v>
      </c>
      <c r="L18" s="25">
        <v>0.4</v>
      </c>
      <c r="M18" s="8">
        <f t="shared" si="3"/>
        <v>302.82352941176475</v>
      </c>
      <c r="N18" s="9">
        <f t="shared" si="1"/>
        <v>121.1294117647059</v>
      </c>
      <c r="O18" s="3">
        <v>6.35</v>
      </c>
      <c r="P18" s="32">
        <f t="shared" si="4"/>
        <v>47.688744789254294</v>
      </c>
      <c r="Q18" s="28">
        <v>0.7</v>
      </c>
      <c r="R18" s="29">
        <f t="shared" si="5"/>
        <v>158.96248263084763</v>
      </c>
      <c r="S18" s="30">
        <v>4</v>
      </c>
      <c r="T18" s="35">
        <f t="shared" si="6"/>
        <v>43.688744789254294</v>
      </c>
    </row>
  </sheetData>
  <sheetProtection/>
  <hyperlinks>
    <hyperlink ref="B2" r:id="rId1" tooltip="http://www.adoncn.com" display="www.adoncn.com"/>
    <hyperlink ref="B3" r:id="rId2" tooltip="http://www.adoncn.com" display="www.adoncn.com"/>
    <hyperlink ref="B4" r:id="rId3" tooltip="http://www.adoncn.com" display="www.adoncn.com"/>
    <hyperlink ref="B5" r:id="rId4" tooltip="http://www.adoncn.com" display="www.adoncn.com"/>
    <hyperlink ref="B6" r:id="rId5" tooltip="http://www.adoncn.com" display="www.adoncn.com"/>
    <hyperlink ref="B7" r:id="rId6" tooltip="http://www.adoncn.com" display="www.adoncn.com"/>
    <hyperlink ref="B8" r:id="rId7" tooltip="http://www.adoncn.com" display="www.adoncn.com"/>
    <hyperlink ref="B9" r:id="rId8" tooltip="http://www.adoncn.com" display="www.adoncn.com"/>
    <hyperlink ref="B10" r:id="rId9" tooltip="http://www.adoncn.com" display="www.adoncn.com"/>
    <hyperlink ref="B11" r:id="rId10" tooltip="http://www.adoncn.com" display="www.adoncn.com"/>
    <hyperlink ref="B12" r:id="rId11" tooltip="http://www.adoncn.com" display="www.adoncn.com"/>
    <hyperlink ref="B13" r:id="rId12" tooltip="http://www.adoncn.com" display="www.adoncn.com"/>
    <hyperlink ref="B14" r:id="rId13" tooltip="http://www.adoncn.com" display="www.adoncn.com"/>
    <hyperlink ref="B15" r:id="rId14" tooltip="http://www.adoncn.com" display="www.adoncn.com"/>
    <hyperlink ref="B16" r:id="rId15" tooltip="http://www.adoncn.com" display="www.adoncn.com"/>
    <hyperlink ref="B17" r:id="rId16" tooltip="http://www.adoncn.com" display="www.adoncn.com"/>
    <hyperlink ref="B18" r:id="rId17" tooltip="http://www.adoncn.com" display="www.adoncn.com"/>
  </hyperlinks>
  <printOptions/>
  <pageMargins left="0.75" right="0.75" top="1" bottom="1" header="0.5097222222222222" footer="0.509722222222222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"/>
  <sheetViews>
    <sheetView zoomScale="115" zoomScaleNormal="115" zoomScaleSheetLayoutView="100" workbookViewId="0" topLeftCell="A1">
      <selection activeCell="M2" sqref="M2"/>
    </sheetView>
  </sheetViews>
  <sheetFormatPr defaultColWidth="9.00390625" defaultRowHeight="14.25"/>
  <cols>
    <col min="1" max="1" width="8.875" style="1" customWidth="1"/>
    <col min="2" max="2" width="19.25390625" style="2" customWidth="1"/>
    <col min="3" max="3" width="10.125" style="3" customWidth="1"/>
    <col min="4" max="4" width="6.00390625" style="4" customWidth="1"/>
    <col min="5" max="5" width="4.875" style="3" customWidth="1"/>
    <col min="6" max="6" width="4.75390625" style="5" customWidth="1"/>
    <col min="7" max="7" width="9.125" style="3" customWidth="1"/>
    <col min="8" max="8" width="6.00390625" style="3" customWidth="1"/>
    <col min="9" max="9" width="4.625" style="3" customWidth="1"/>
    <col min="10" max="10" width="4.25390625" style="3" customWidth="1"/>
    <col min="11" max="11" width="5.875" style="6" customWidth="1"/>
    <col min="12" max="12" width="5.125" style="7" customWidth="1"/>
    <col min="13" max="13" width="6.25390625" style="8" customWidth="1"/>
    <col min="14" max="14" width="6.00390625" style="9" customWidth="1"/>
    <col min="15" max="15" width="4.25390625" style="3" customWidth="1"/>
    <col min="16" max="16" width="7.50390625" style="10" customWidth="1"/>
    <col min="17" max="17" width="5.50390625" style="11" customWidth="1"/>
    <col min="18" max="18" width="7.375" style="12" customWidth="1"/>
    <col min="19" max="252" width="9.00390625" style="3" customWidth="1"/>
  </cols>
  <sheetData>
    <row r="1" spans="1:18" ht="42.75" customHeight="1">
      <c r="A1" s="13" t="s">
        <v>0</v>
      </c>
      <c r="B1" s="14" t="s">
        <v>1</v>
      </c>
      <c r="C1" s="15" t="s">
        <v>2</v>
      </c>
      <c r="D1" s="16" t="s">
        <v>3</v>
      </c>
      <c r="E1" s="15" t="s">
        <v>4</v>
      </c>
      <c r="F1" s="17" t="s">
        <v>5</v>
      </c>
      <c r="G1" s="15" t="s">
        <v>41</v>
      </c>
      <c r="H1" s="15" t="s">
        <v>42</v>
      </c>
      <c r="I1" s="15" t="s">
        <v>8</v>
      </c>
      <c r="J1" s="15" t="s">
        <v>9</v>
      </c>
      <c r="K1" s="19" t="s">
        <v>10</v>
      </c>
      <c r="L1" s="20" t="s">
        <v>11</v>
      </c>
      <c r="M1" s="21" t="s">
        <v>12</v>
      </c>
      <c r="N1" s="22" t="s">
        <v>13</v>
      </c>
      <c r="O1" s="15" t="s">
        <v>14</v>
      </c>
      <c r="P1" s="23" t="s">
        <v>15</v>
      </c>
      <c r="Q1" s="26" t="s">
        <v>16</v>
      </c>
      <c r="R1" s="27" t="s">
        <v>17</v>
      </c>
    </row>
    <row r="2" spans="1:18" ht="15">
      <c r="A2" s="1" t="s">
        <v>20</v>
      </c>
      <c r="B2" s="18" t="s">
        <v>43</v>
      </c>
      <c r="C2" s="3" t="s">
        <v>44</v>
      </c>
      <c r="D2" s="4">
        <v>60</v>
      </c>
      <c r="E2" s="3">
        <v>3</v>
      </c>
      <c r="F2" s="5">
        <v>0.45</v>
      </c>
      <c r="G2" s="15">
        <v>70</v>
      </c>
      <c r="H2" s="15">
        <v>22</v>
      </c>
      <c r="I2" s="3">
        <f aca="true" t="shared" si="0" ref="I2:I11">G2*F2+H2</f>
        <v>53.5</v>
      </c>
      <c r="J2" s="24">
        <v>0.15</v>
      </c>
      <c r="K2" s="6">
        <f aca="true" t="shared" si="1" ref="K2:K11">(D2+E2+I2)/(1-J2)</f>
        <v>137.05882352941177</v>
      </c>
      <c r="L2" s="25">
        <v>0.15</v>
      </c>
      <c r="M2" s="8">
        <f>(D2+E2+I2)/(1-L2-J2)</f>
        <v>166.42857142857144</v>
      </c>
      <c r="N2" s="9">
        <f aca="true" t="shared" si="2" ref="N2:N11">M2*L2</f>
        <v>24.964285714285715</v>
      </c>
      <c r="O2" s="3">
        <v>6.35</v>
      </c>
      <c r="P2" s="10">
        <f aca="true" t="shared" si="3" ref="P2:P11">M2/O2</f>
        <v>26.20922384701913</v>
      </c>
      <c r="Q2" s="28">
        <v>0.6</v>
      </c>
      <c r="R2" s="29">
        <f aca="true" t="shared" si="4" ref="R2:R11">P2/(1-Q2)</f>
        <v>65.52305961754782</v>
      </c>
    </row>
    <row r="3" spans="1:18" ht="15">
      <c r="A3" s="1" t="s">
        <v>20</v>
      </c>
      <c r="B3" s="18" t="s">
        <v>43</v>
      </c>
      <c r="C3" s="3" t="s">
        <v>45</v>
      </c>
      <c r="D3" s="4">
        <v>80</v>
      </c>
      <c r="E3" s="3">
        <v>1</v>
      </c>
      <c r="F3" s="5">
        <v>0.55</v>
      </c>
      <c r="G3" s="15">
        <v>70</v>
      </c>
      <c r="H3" s="15">
        <v>22</v>
      </c>
      <c r="I3" s="3">
        <f t="shared" si="0"/>
        <v>60.5</v>
      </c>
      <c r="J3" s="24">
        <v>0.15</v>
      </c>
      <c r="K3" s="6">
        <f t="shared" si="1"/>
        <v>166.47058823529412</v>
      </c>
      <c r="L3" s="25">
        <v>0.25</v>
      </c>
      <c r="M3" s="8">
        <f aca="true" t="shared" si="5" ref="M3:M11">(D3+E3+I3)/(1-L3-J3)</f>
        <v>235.83333333333334</v>
      </c>
      <c r="N3" s="9">
        <f t="shared" si="2"/>
        <v>58.958333333333336</v>
      </c>
      <c r="O3" s="3">
        <v>6.35</v>
      </c>
      <c r="P3" s="10">
        <f t="shared" si="3"/>
        <v>37.13910761154856</v>
      </c>
      <c r="Q3" s="28">
        <v>0.6</v>
      </c>
      <c r="R3" s="29">
        <f t="shared" si="4"/>
        <v>92.8477690288714</v>
      </c>
    </row>
    <row r="4" spans="1:18" ht="15">
      <c r="A4" s="1" t="s">
        <v>20</v>
      </c>
      <c r="B4" s="18" t="s">
        <v>43</v>
      </c>
      <c r="C4" s="3" t="s">
        <v>46</v>
      </c>
      <c r="D4" s="4">
        <v>42</v>
      </c>
      <c r="E4" s="3">
        <v>5</v>
      </c>
      <c r="F4" s="5">
        <v>0.45</v>
      </c>
      <c r="G4" s="15">
        <v>70</v>
      </c>
      <c r="H4" s="15">
        <v>22</v>
      </c>
      <c r="I4" s="3">
        <f t="shared" si="0"/>
        <v>53.5</v>
      </c>
      <c r="J4" s="24">
        <v>0.15</v>
      </c>
      <c r="K4" s="6">
        <f t="shared" si="1"/>
        <v>118.23529411764706</v>
      </c>
      <c r="L4" s="25">
        <v>0.3</v>
      </c>
      <c r="M4" s="8">
        <f t="shared" si="5"/>
        <v>182.72727272727275</v>
      </c>
      <c r="N4" s="9">
        <f t="shared" si="2"/>
        <v>54.81818181818182</v>
      </c>
      <c r="O4" s="3">
        <v>6.35</v>
      </c>
      <c r="P4" s="10">
        <f t="shared" si="3"/>
        <v>28.775948460987834</v>
      </c>
      <c r="Q4" s="28">
        <v>0.6</v>
      </c>
      <c r="R4" s="29">
        <f t="shared" si="4"/>
        <v>71.93987115246958</v>
      </c>
    </row>
    <row r="5" spans="1:18" ht="15">
      <c r="A5" s="1" t="s">
        <v>25</v>
      </c>
      <c r="B5" s="18" t="s">
        <v>43</v>
      </c>
      <c r="C5" s="3" t="s">
        <v>47</v>
      </c>
      <c r="D5" s="4">
        <v>70</v>
      </c>
      <c r="E5" s="3">
        <v>5</v>
      </c>
      <c r="F5" s="5">
        <v>0.45</v>
      </c>
      <c r="G5" s="15">
        <v>70</v>
      </c>
      <c r="H5" s="15">
        <v>22</v>
      </c>
      <c r="I5" s="3">
        <f t="shared" si="0"/>
        <v>53.5</v>
      </c>
      <c r="J5" s="24">
        <v>0.15</v>
      </c>
      <c r="K5" s="6">
        <f t="shared" si="1"/>
        <v>151.1764705882353</v>
      </c>
      <c r="L5" s="25">
        <v>0.15</v>
      </c>
      <c r="M5" s="8">
        <f t="shared" si="5"/>
        <v>183.57142857142858</v>
      </c>
      <c r="N5" s="9">
        <f t="shared" si="2"/>
        <v>27.53571428571429</v>
      </c>
      <c r="O5" s="3">
        <v>6.35</v>
      </c>
      <c r="P5" s="10">
        <f t="shared" si="3"/>
        <v>28.908886389201353</v>
      </c>
      <c r="Q5" s="28">
        <v>0.6</v>
      </c>
      <c r="R5" s="29">
        <f t="shared" si="4"/>
        <v>72.27221597300338</v>
      </c>
    </row>
    <row r="6" spans="1:18" ht="15">
      <c r="A6" s="1" t="s">
        <v>25</v>
      </c>
      <c r="B6" s="18" t="s">
        <v>48</v>
      </c>
      <c r="C6" s="3" t="s">
        <v>49</v>
      </c>
      <c r="D6" s="4">
        <v>73</v>
      </c>
      <c r="E6" s="3">
        <v>8</v>
      </c>
      <c r="F6" s="5">
        <v>0.65</v>
      </c>
      <c r="G6" s="15">
        <v>70</v>
      </c>
      <c r="H6" s="15">
        <v>22</v>
      </c>
      <c r="I6" s="3">
        <f t="shared" si="0"/>
        <v>67.5</v>
      </c>
      <c r="J6" s="24">
        <v>0.15</v>
      </c>
      <c r="K6" s="6">
        <f t="shared" si="1"/>
        <v>174.7058823529412</v>
      </c>
      <c r="L6" s="25">
        <v>0.15</v>
      </c>
      <c r="M6" s="8">
        <f t="shared" si="5"/>
        <v>212.14285714285717</v>
      </c>
      <c r="N6" s="9">
        <f t="shared" si="2"/>
        <v>31.821428571428573</v>
      </c>
      <c r="O6" s="3">
        <v>6.35</v>
      </c>
      <c r="P6" s="10">
        <f t="shared" si="3"/>
        <v>33.40832395950507</v>
      </c>
      <c r="Q6" s="28">
        <v>0.6</v>
      </c>
      <c r="R6" s="29">
        <f t="shared" si="4"/>
        <v>83.52080989876266</v>
      </c>
    </row>
    <row r="7" spans="1:18" ht="15">
      <c r="A7" s="1" t="s">
        <v>25</v>
      </c>
      <c r="B7" s="18" t="s">
        <v>48</v>
      </c>
      <c r="C7" s="3" t="s">
        <v>50</v>
      </c>
      <c r="D7" s="4">
        <v>55</v>
      </c>
      <c r="E7" s="3">
        <v>0</v>
      </c>
      <c r="F7" s="5">
        <v>0.75</v>
      </c>
      <c r="G7" s="15">
        <v>70</v>
      </c>
      <c r="H7" s="15">
        <v>22</v>
      </c>
      <c r="I7" s="3">
        <f t="shared" si="0"/>
        <v>74.5</v>
      </c>
      <c r="J7" s="24">
        <v>0.15</v>
      </c>
      <c r="K7" s="6">
        <f t="shared" si="1"/>
        <v>152.35294117647058</v>
      </c>
      <c r="L7" s="25">
        <v>0.15</v>
      </c>
      <c r="M7" s="8">
        <f t="shared" si="5"/>
        <v>185</v>
      </c>
      <c r="N7" s="9">
        <f t="shared" si="2"/>
        <v>27.75</v>
      </c>
      <c r="O7" s="3">
        <v>6.35</v>
      </c>
      <c r="P7" s="10">
        <f t="shared" si="3"/>
        <v>29.133858267716537</v>
      </c>
      <c r="Q7" s="28">
        <v>0.7</v>
      </c>
      <c r="R7" s="29">
        <f t="shared" si="4"/>
        <v>97.11286089238844</v>
      </c>
    </row>
    <row r="8" spans="1:18" ht="15">
      <c r="A8" s="1" t="s">
        <v>25</v>
      </c>
      <c r="B8" s="18" t="s">
        <v>48</v>
      </c>
      <c r="C8" s="3" t="s">
        <v>51</v>
      </c>
      <c r="D8" s="4">
        <v>97</v>
      </c>
      <c r="E8" s="3">
        <v>0</v>
      </c>
      <c r="F8" s="5">
        <v>0.45</v>
      </c>
      <c r="G8" s="15">
        <v>70</v>
      </c>
      <c r="H8" s="15">
        <v>22</v>
      </c>
      <c r="I8" s="3">
        <f t="shared" si="0"/>
        <v>53.5</v>
      </c>
      <c r="J8" s="24">
        <v>0.15</v>
      </c>
      <c r="K8" s="6">
        <f t="shared" si="1"/>
        <v>177.05882352941177</v>
      </c>
      <c r="L8" s="25">
        <v>0.2</v>
      </c>
      <c r="M8" s="8">
        <f t="shared" si="5"/>
        <v>231.53846153846152</v>
      </c>
      <c r="N8" s="9">
        <f t="shared" si="2"/>
        <v>46.30769230769231</v>
      </c>
      <c r="O8" s="3">
        <v>6.35</v>
      </c>
      <c r="P8" s="10">
        <f t="shared" si="3"/>
        <v>36.46274984857662</v>
      </c>
      <c r="Q8" s="28">
        <v>0.7</v>
      </c>
      <c r="R8" s="29">
        <f t="shared" si="4"/>
        <v>121.54249949525538</v>
      </c>
    </row>
    <row r="9" spans="1:18" ht="15">
      <c r="A9" s="1" t="s">
        <v>30</v>
      </c>
      <c r="B9" s="18" t="s">
        <v>48</v>
      </c>
      <c r="C9" s="3" t="s">
        <v>52</v>
      </c>
      <c r="D9" s="4">
        <v>73</v>
      </c>
      <c r="E9" s="3">
        <v>8</v>
      </c>
      <c r="F9" s="5">
        <v>0.45</v>
      </c>
      <c r="G9" s="15">
        <v>70</v>
      </c>
      <c r="H9" s="15">
        <v>22</v>
      </c>
      <c r="I9" s="3">
        <f t="shared" si="0"/>
        <v>53.5</v>
      </c>
      <c r="J9" s="24">
        <v>0.15</v>
      </c>
      <c r="K9" s="6">
        <f t="shared" si="1"/>
        <v>158.23529411764707</v>
      </c>
      <c r="L9" s="25">
        <v>0.2</v>
      </c>
      <c r="M9" s="8">
        <f t="shared" si="5"/>
        <v>206.9230769230769</v>
      </c>
      <c r="N9" s="9">
        <f t="shared" si="2"/>
        <v>41.38461538461539</v>
      </c>
      <c r="O9" s="3">
        <v>6.35</v>
      </c>
      <c r="P9" s="10">
        <f t="shared" si="3"/>
        <v>32.5863113264688</v>
      </c>
      <c r="Q9" s="28">
        <v>0.6</v>
      </c>
      <c r="R9" s="29">
        <f t="shared" si="4"/>
        <v>81.465778316172</v>
      </c>
    </row>
    <row r="10" spans="1:18" ht="15">
      <c r="A10" s="1" t="s">
        <v>30</v>
      </c>
      <c r="B10" s="18" t="s">
        <v>48</v>
      </c>
      <c r="C10" s="3" t="s">
        <v>53</v>
      </c>
      <c r="D10" s="4">
        <v>75</v>
      </c>
      <c r="E10" s="3">
        <v>0</v>
      </c>
      <c r="F10" s="5">
        <v>0.45</v>
      </c>
      <c r="G10" s="15">
        <v>70</v>
      </c>
      <c r="H10" s="15">
        <v>22</v>
      </c>
      <c r="I10" s="3">
        <f t="shared" si="0"/>
        <v>53.5</v>
      </c>
      <c r="J10" s="24">
        <v>0.15</v>
      </c>
      <c r="K10" s="6">
        <f t="shared" si="1"/>
        <v>151.1764705882353</v>
      </c>
      <c r="L10" s="25">
        <v>0.2</v>
      </c>
      <c r="M10" s="8">
        <f t="shared" si="5"/>
        <v>197.69230769230768</v>
      </c>
      <c r="N10" s="9">
        <f t="shared" si="2"/>
        <v>39.53846153846154</v>
      </c>
      <c r="O10" s="3">
        <v>6.35</v>
      </c>
      <c r="P10" s="10">
        <f t="shared" si="3"/>
        <v>31.132646880678376</v>
      </c>
      <c r="Q10" s="28">
        <v>0.7</v>
      </c>
      <c r="R10" s="29">
        <f t="shared" si="4"/>
        <v>103.77548960226123</v>
      </c>
    </row>
    <row r="11" spans="1:18" ht="15">
      <c r="A11" s="1" t="s">
        <v>30</v>
      </c>
      <c r="B11" s="18" t="s">
        <v>48</v>
      </c>
      <c r="C11" s="3" t="s">
        <v>54</v>
      </c>
      <c r="D11" s="4">
        <v>97</v>
      </c>
      <c r="E11" s="3">
        <v>0</v>
      </c>
      <c r="F11" s="5">
        <v>0.45</v>
      </c>
      <c r="G11" s="15">
        <v>70</v>
      </c>
      <c r="H11" s="15">
        <v>22</v>
      </c>
      <c r="I11" s="3">
        <f t="shared" si="0"/>
        <v>53.5</v>
      </c>
      <c r="J11" s="24">
        <v>0.15</v>
      </c>
      <c r="K11" s="6">
        <f t="shared" si="1"/>
        <v>177.05882352941177</v>
      </c>
      <c r="L11" s="25">
        <v>0.2</v>
      </c>
      <c r="M11" s="8">
        <f t="shared" si="5"/>
        <v>231.53846153846152</v>
      </c>
      <c r="N11" s="9">
        <f t="shared" si="2"/>
        <v>46.30769230769231</v>
      </c>
      <c r="O11" s="3">
        <v>6.35</v>
      </c>
      <c r="P11" s="10">
        <f t="shared" si="3"/>
        <v>36.46274984857662</v>
      </c>
      <c r="Q11" s="28">
        <v>0.7</v>
      </c>
      <c r="R11" s="29">
        <f t="shared" si="4"/>
        <v>121.54249949525538</v>
      </c>
    </row>
  </sheetData>
  <sheetProtection/>
  <hyperlinks>
    <hyperlink ref="B2" r:id="rId1" display="www.1688.com"/>
    <hyperlink ref="B3" r:id="rId2" display="www.1688.com"/>
    <hyperlink ref="B4" r:id="rId3" display="www.1688.com"/>
    <hyperlink ref="B5" r:id="rId4" display="www.1688.com"/>
    <hyperlink ref="B6" r:id="rId5" display="www.taobao.com"/>
    <hyperlink ref="B7" r:id="rId6" display="www.taobao.com"/>
    <hyperlink ref="B8" r:id="rId7" display="www.taobao.com"/>
    <hyperlink ref="B9" r:id="rId8" display="www.taobao.com"/>
    <hyperlink ref="B10" r:id="rId9" display="www.taobao.com"/>
    <hyperlink ref="B11" r:id="rId10" display="www.taobao.com"/>
  </hyperlinks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2015-04-04T12:51:03Z</dcterms:created>
  <dcterms:modified xsi:type="dcterms:W3CDTF">2016-01-31T09:38:53Z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2052-9.1.0.5155</vt:lpwstr>
  </property>
  <property fmtid="{D5CDD505-2E9C-101B-9397-08002B2CF9AE}" pid="4" name="KSOReadingLayo">
    <vt:bool>true</vt:bool>
  </property>
</Properties>
</file>